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arehouse Cost Calculator" sheetId="1" r:id="rId4"/>
    <sheet state="visible" name="3PL Cost Calculator" sheetId="2" r:id="rId5"/>
  </sheets>
  <definedNames/>
  <calcPr/>
</workbook>
</file>

<file path=xl/sharedStrings.xml><?xml version="1.0" encoding="utf-8"?>
<sst xmlns="http://schemas.openxmlformats.org/spreadsheetml/2006/main" count="78" uniqueCount="72">
  <si>
    <t>Input Field</t>
  </si>
  <si>
    <t>Description</t>
  </si>
  <si>
    <t xml:space="preserve"> Value</t>
  </si>
  <si>
    <t>Total Warehouse Area (sq ft)</t>
  </si>
  <si>
    <t>Total square footage of the warehouse</t>
  </si>
  <si>
    <t>Warehouse Rent Cost (per sq ft)</t>
  </si>
  <si>
    <t>Monthly rent per square foot</t>
  </si>
  <si>
    <t>Employee Wages (per month)</t>
  </si>
  <si>
    <t>Total wages of warehouse staff per month</t>
  </si>
  <si>
    <t>Utility Costs (per month)</t>
  </si>
  <si>
    <t>Monthly utility costs (electricity, water, etc.)</t>
  </si>
  <si>
    <t>Number of Employees</t>
  </si>
  <si>
    <t>Number of employees in the warehouse</t>
  </si>
  <si>
    <t>Number of Shipments per Month</t>
  </si>
  <si>
    <t>How many shipments are processed monthly</t>
  </si>
  <si>
    <t>Freight Cost (per shipment)</t>
  </si>
  <si>
    <t>Cost per shipment (including transportation fees, fuel, etc.)</t>
  </si>
  <si>
    <t>Average Inventory Holding Time (days)</t>
  </si>
  <si>
    <t>How long items are stored in the warehouse (on average)</t>
  </si>
  <si>
    <t>Insurance Costs (monthly)</t>
  </si>
  <si>
    <t>Monthly cost for insurance coverage</t>
  </si>
  <si>
    <t>Warehouse Cost Calculator</t>
  </si>
  <si>
    <t>Cost Indicator</t>
  </si>
  <si>
    <t>Formula</t>
  </si>
  <si>
    <t>Total Warehouse Rent</t>
  </si>
  <si>
    <t>Total monthly rent cost</t>
  </si>
  <si>
    <t>Labor Costs</t>
  </si>
  <si>
    <t>Total labor costs per month</t>
  </si>
  <si>
    <t>Total Utility Costs</t>
  </si>
  <si>
    <t>Utility expenses for the warehouse</t>
  </si>
  <si>
    <t>Freight Costs</t>
  </si>
  <si>
    <t>Total freight-related costs</t>
  </si>
  <si>
    <t>Total Monthly Operating Costs</t>
  </si>
  <si>
    <t>All-inclusive monthly costs</t>
  </si>
  <si>
    <t>Cost per Shipment</t>
  </si>
  <si>
    <t>Average cost per shipment</t>
  </si>
  <si>
    <t>Cost per Square Foot</t>
  </si>
  <si>
    <t>Operating cost per square foot</t>
  </si>
  <si>
    <t>Values</t>
  </si>
  <si>
    <t>Inbound Handling Cost per Container</t>
  </si>
  <si>
    <t>Cost to unload and check inbound inventory per container</t>
  </si>
  <si>
    <t>Inbound Handling Cost per Pallet</t>
  </si>
  <si>
    <t>Cost to unload and check inbound inventory per pallet</t>
  </si>
  <si>
    <t>Outbound Handling Cost per Shipment</t>
  </si>
  <si>
    <t>Cost to load outbound shipments per shipment</t>
  </si>
  <si>
    <t>Storage Cost per Pallet per Day</t>
  </si>
  <si>
    <t>Storage fee for holding inventory per pallet per day</t>
  </si>
  <si>
    <t>Order Fulfillment Cost per Order</t>
  </si>
  <si>
    <t>Picking, packing, and shipping per order</t>
  </si>
  <si>
    <t>Transportation Management Fee</t>
  </si>
  <si>
    <t>Additional fee for managing transportation</t>
  </si>
  <si>
    <t>Number of Containers (Inbound)</t>
  </si>
  <si>
    <t>How many containers of inbound inventory are processed</t>
  </si>
  <si>
    <t>Number of Pallets in Storage</t>
  </si>
  <si>
    <t>How many pallets of inventory are in storage</t>
  </si>
  <si>
    <t>Number of Days (Storage)</t>
  </si>
  <si>
    <t>How long inventory is stored (in days)</t>
  </si>
  <si>
    <t>Number of Shipments (Outbound)</t>
  </si>
  <si>
    <t>How many shipments are processed per month</t>
  </si>
  <si>
    <t>Number of Orders (Fulfillment)</t>
  </si>
  <si>
    <t>How many orders are fulfilled per month</t>
  </si>
  <si>
    <t>3PL Cost Calculator</t>
  </si>
  <si>
    <t>Total Inbound Handling Costs</t>
  </si>
  <si>
    <t>Total inbound handling costs</t>
  </si>
  <si>
    <t>Total Storage Costs</t>
  </si>
  <si>
    <t>Total storage fees</t>
  </si>
  <si>
    <t>Total Outbound Handling Costs</t>
  </si>
  <si>
    <t>Total outbound handling costs</t>
  </si>
  <si>
    <t>Total Order Fulfillment Costs</t>
  </si>
  <si>
    <t>Total costs for order fulfillment</t>
  </si>
  <si>
    <t>Total 3PL Costs</t>
  </si>
  <si>
    <t>All-inclusive 3PL costs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</si>
</sst>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0.0"/>
      <color rgb="FF000000"/>
      <name val="Arial"/>
      <scheme val="minor"/>
    </font>
    <font>
      <b/>
      <sz val="13.0"/>
      <color theme="1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sz val="15.0"/>
      <color theme="1"/>
      <name val="Arial"/>
      <scheme val="minor"/>
    </font>
    <font/>
  </fonts>
  <fills count="6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CE5CD"/>
        <bgColor rgb="FFFCE5CD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0" fillId="3" fontId="2" numFmtId="0" xfId="0" applyFill="1" applyFont="1"/>
    <xf borderId="1" fillId="4" fontId="3" numFmtId="0" xfId="0" applyAlignment="1" applyBorder="1" applyFill="1" applyFont="1">
      <alignment readingOrder="0"/>
    </xf>
    <xf borderId="1" fillId="3" fontId="2" numFmtId="0" xfId="0" applyAlignment="1" applyBorder="1" applyFont="1">
      <alignment readingOrder="0"/>
    </xf>
    <xf borderId="1" fillId="3" fontId="2" numFmtId="164" xfId="0" applyAlignment="1" applyBorder="1" applyFont="1" applyNumberFormat="1">
      <alignment readingOrder="0"/>
    </xf>
    <xf borderId="0" fillId="3" fontId="2" numFmtId="0" xfId="0" applyAlignment="1" applyFont="1">
      <alignment readingOrder="0"/>
    </xf>
    <xf borderId="0" fillId="2" fontId="4" numFmtId="0" xfId="0" applyAlignment="1" applyFont="1">
      <alignment horizontal="center" readingOrder="0"/>
    </xf>
    <xf borderId="1" fillId="5" fontId="1" numFmtId="0" xfId="0" applyAlignment="1" applyBorder="1" applyFill="1" applyFont="1">
      <alignment horizontal="center" readingOrder="0"/>
    </xf>
    <xf borderId="1" fillId="0" fontId="2" numFmtId="0" xfId="0" applyAlignment="1" applyBorder="1" applyFont="1">
      <alignment readingOrder="0"/>
    </xf>
    <xf borderId="1" fillId="3" fontId="2" numFmtId="164" xfId="0" applyBorder="1" applyFont="1" applyNumberFormat="1"/>
    <xf borderId="2" fillId="2" fontId="4" numFmtId="0" xfId="0" applyAlignment="1" applyBorder="1" applyFont="1">
      <alignment horizontal="center" readingOrder="0"/>
    </xf>
    <xf borderId="3" fillId="0" fontId="5" numFmtId="0" xfId="0" applyBorder="1" applyFont="1"/>
    <xf borderId="4" fillId="0" fontId="5" numFmtId="0" xfId="0" applyBorder="1" applyFont="1"/>
    <xf borderId="1" fillId="5" fontId="1" numFmtId="0" xfId="0" applyAlignment="1" applyBorder="1" applyFont="1">
      <alignment readingOrder="0"/>
    </xf>
    <xf borderId="1" fillId="0" fontId="2" numFmtId="164" xfId="0" applyBorder="1" applyFont="1" applyNumberFormat="1"/>
  </cellXfs>
  <cellStyles count="1">
    <cellStyle xfId="0" name="Normal" builtinId="0"/>
  </cellStyles>
  <dxfs count="6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>
        <color rgb="FF000000"/>
      </font>
      <fill>
        <patternFill patternType="solid">
          <fgColor rgb="FFF4CCCC"/>
          <bgColor rgb="FFF4CCCC"/>
        </patternFill>
      </fill>
      <border/>
    </dxf>
    <dxf>
      <font>
        <color rgb="FF000000"/>
      </font>
      <fill>
        <patternFill patternType="solid">
          <fgColor rgb="FFB6D7A8"/>
          <bgColor rgb="FFB6D7A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75"/>
    <col customWidth="1" min="2" max="3" width="44.13"/>
    <col customWidth="1" min="4" max="4" width="26.5"/>
  </cols>
  <sheetData>
    <row r="1">
      <c r="A1" s="1" t="s">
        <v>0</v>
      </c>
      <c r="B1" s="1" t="s">
        <v>1</v>
      </c>
      <c r="C1" s="1" t="s">
        <v>2</v>
      </c>
      <c r="E1" s="2"/>
      <c r="F1" s="2"/>
    </row>
    <row r="2">
      <c r="A2" s="3" t="s">
        <v>3</v>
      </c>
      <c r="B2" s="4" t="s">
        <v>4</v>
      </c>
      <c r="C2" s="5">
        <v>8000.0</v>
      </c>
      <c r="E2" s="2"/>
      <c r="F2" s="2"/>
    </row>
    <row r="3">
      <c r="A3" s="3" t="s">
        <v>5</v>
      </c>
      <c r="B3" s="4" t="s">
        <v>6</v>
      </c>
      <c r="C3" s="5">
        <v>4.25</v>
      </c>
      <c r="E3" s="2"/>
      <c r="F3" s="2"/>
    </row>
    <row r="4">
      <c r="A4" s="3" t="s">
        <v>7</v>
      </c>
      <c r="B4" s="4" t="s">
        <v>8</v>
      </c>
      <c r="C4" s="5">
        <v>4500.0</v>
      </c>
      <c r="E4" s="2"/>
      <c r="F4" s="2"/>
    </row>
    <row r="5">
      <c r="A5" s="3" t="s">
        <v>9</v>
      </c>
      <c r="B5" s="4" t="s">
        <v>10</v>
      </c>
      <c r="C5" s="5">
        <v>1800.0</v>
      </c>
      <c r="E5" s="2"/>
      <c r="F5" s="2"/>
    </row>
    <row r="6">
      <c r="A6" s="3" t="s">
        <v>11</v>
      </c>
      <c r="B6" s="4" t="s">
        <v>12</v>
      </c>
      <c r="C6" s="5">
        <v>12.0</v>
      </c>
      <c r="E6" s="2"/>
      <c r="F6" s="2"/>
    </row>
    <row r="7">
      <c r="A7" s="3" t="s">
        <v>13</v>
      </c>
      <c r="B7" s="4" t="s">
        <v>14</v>
      </c>
      <c r="C7" s="5">
        <v>350.0</v>
      </c>
      <c r="E7" s="2"/>
      <c r="F7" s="2"/>
    </row>
    <row r="8">
      <c r="A8" s="3" t="s">
        <v>15</v>
      </c>
      <c r="B8" s="4" t="s">
        <v>16</v>
      </c>
      <c r="C8" s="5">
        <v>55.0</v>
      </c>
      <c r="E8" s="2"/>
      <c r="F8" s="2"/>
    </row>
    <row r="9">
      <c r="A9" s="3" t="s">
        <v>17</v>
      </c>
      <c r="B9" s="4" t="s">
        <v>18</v>
      </c>
      <c r="C9" s="5">
        <v>45.0</v>
      </c>
      <c r="E9" s="2"/>
      <c r="F9" s="2"/>
    </row>
    <row r="10">
      <c r="A10" s="3" t="s">
        <v>19</v>
      </c>
      <c r="B10" s="4" t="s">
        <v>20</v>
      </c>
      <c r="C10" s="5">
        <v>300.0</v>
      </c>
      <c r="E10" s="2"/>
      <c r="F10" s="2"/>
    </row>
    <row r="11">
      <c r="A11" s="6"/>
      <c r="B11" s="2"/>
      <c r="C11" s="2"/>
      <c r="D11" s="6"/>
      <c r="E11" s="2"/>
      <c r="F11" s="2"/>
    </row>
    <row r="12">
      <c r="A12" s="7" t="s">
        <v>21</v>
      </c>
      <c r="D12" s="6"/>
      <c r="E12" s="2"/>
      <c r="F12" s="2"/>
    </row>
    <row r="13">
      <c r="A13" s="8" t="s">
        <v>22</v>
      </c>
      <c r="B13" s="8" t="s">
        <v>1</v>
      </c>
      <c r="C13" s="8" t="s">
        <v>23</v>
      </c>
      <c r="E13" s="2"/>
      <c r="F13" s="2"/>
    </row>
    <row r="14">
      <c r="A14" s="3" t="s">
        <v>24</v>
      </c>
      <c r="B14" s="9" t="s">
        <v>25</v>
      </c>
      <c r="C14" s="10">
        <f>C2 * C3</f>
        <v>34000</v>
      </c>
    </row>
    <row r="15">
      <c r="A15" s="3" t="s">
        <v>26</v>
      </c>
      <c r="B15" s="9" t="s">
        <v>27</v>
      </c>
      <c r="C15" s="10">
        <f>C4 * C6</f>
        <v>54000</v>
      </c>
    </row>
    <row r="16">
      <c r="A16" s="3" t="s">
        <v>28</v>
      </c>
      <c r="B16" s="9" t="s">
        <v>29</v>
      </c>
      <c r="C16" s="10">
        <f>C5</f>
        <v>1800</v>
      </c>
    </row>
    <row r="17">
      <c r="A17" s="3" t="s">
        <v>30</v>
      </c>
      <c r="B17" s="9" t="s">
        <v>31</v>
      </c>
      <c r="C17" s="10">
        <f>C8 * C7</f>
        <v>19250</v>
      </c>
    </row>
    <row r="18">
      <c r="A18" s="3" t="s">
        <v>32</v>
      </c>
      <c r="B18" s="9" t="s">
        <v>33</v>
      </c>
      <c r="C18" s="10">
        <f>C14 + C15 + C16 + C17 + C10</f>
        <v>109350</v>
      </c>
    </row>
    <row r="19">
      <c r="A19" s="3" t="s">
        <v>34</v>
      </c>
      <c r="B19" s="9" t="s">
        <v>35</v>
      </c>
      <c r="C19" s="10">
        <f>C18 / C7</f>
        <v>312.4285714</v>
      </c>
    </row>
    <row r="20">
      <c r="A20" s="3" t="s">
        <v>36</v>
      </c>
      <c r="B20" s="9" t="s">
        <v>37</v>
      </c>
      <c r="C20" s="10">
        <f>C18 / C2</f>
        <v>13.66875</v>
      </c>
    </row>
  </sheetData>
  <mergeCells count="1">
    <mergeCell ref="A12:C12"/>
  </mergeCells>
  <conditionalFormatting sqref="C14">
    <cfRule type="cellIs" dxfId="0" priority="1" operator="greaterThan">
      <formula>3000</formula>
    </cfRule>
  </conditionalFormatting>
  <conditionalFormatting sqref="C14">
    <cfRule type="cellIs" dxfId="1" priority="2" operator="lessThan">
      <formula>3000</formula>
    </cfRule>
  </conditionalFormatting>
  <conditionalFormatting sqref="C15">
    <cfRule type="cellIs" dxfId="0" priority="3" operator="greaterThan">
      <formula>4000</formula>
    </cfRule>
  </conditionalFormatting>
  <conditionalFormatting sqref="C15">
    <cfRule type="cellIs" dxfId="1" priority="4" operator="lessThan">
      <formula>4000</formula>
    </cfRule>
  </conditionalFormatting>
  <conditionalFormatting sqref="C16">
    <cfRule type="cellIs" dxfId="1" priority="5" operator="greaterThan">
      <formula>1500</formula>
    </cfRule>
  </conditionalFormatting>
  <conditionalFormatting sqref="C16">
    <cfRule type="cellIs" dxfId="2" priority="6" operator="lessThan">
      <formula>1500</formula>
    </cfRule>
  </conditionalFormatting>
  <conditionalFormatting sqref="C17">
    <cfRule type="cellIs" dxfId="0" priority="7" operator="greaterThan">
      <formula>18500</formula>
    </cfRule>
  </conditionalFormatting>
  <conditionalFormatting sqref="C17">
    <cfRule type="cellIs" dxfId="1" priority="8" operator="lessThan">
      <formula>18500</formula>
    </cfRule>
  </conditionalFormatting>
  <conditionalFormatting sqref="C18">
    <cfRule type="cellIs" dxfId="0" priority="9" operator="greaterThan">
      <formula>11000</formula>
    </cfRule>
  </conditionalFormatting>
  <conditionalFormatting sqref="C18">
    <cfRule type="cellIs" dxfId="1" priority="10" operator="lessThan">
      <formula>11000</formula>
    </cfRule>
  </conditionalFormatting>
  <conditionalFormatting sqref="C19">
    <cfRule type="cellIs" dxfId="1" priority="11" operator="greaterThan">
      <formula>200</formula>
    </cfRule>
  </conditionalFormatting>
  <conditionalFormatting sqref="C20">
    <cfRule type="cellIs" dxfId="1" priority="12" operator="greaterThan">
      <formula>10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13"/>
    <col customWidth="1" min="2" max="2" width="43.63"/>
    <col customWidth="1" min="3" max="3" width="18.75"/>
  </cols>
  <sheetData>
    <row r="1">
      <c r="A1" s="1" t="s">
        <v>0</v>
      </c>
      <c r="B1" s="1" t="s">
        <v>1</v>
      </c>
      <c r="C1" s="1" t="s">
        <v>38</v>
      </c>
    </row>
    <row r="2">
      <c r="A2" s="3" t="s">
        <v>39</v>
      </c>
      <c r="B2" s="4" t="s">
        <v>40</v>
      </c>
      <c r="C2" s="5">
        <v>150.0</v>
      </c>
    </row>
    <row r="3">
      <c r="A3" s="3" t="s">
        <v>41</v>
      </c>
      <c r="B3" s="4" t="s">
        <v>42</v>
      </c>
      <c r="C3" s="5">
        <v>2.0</v>
      </c>
    </row>
    <row r="4">
      <c r="A4" s="3" t="s">
        <v>43</v>
      </c>
      <c r="B4" s="4" t="s">
        <v>44</v>
      </c>
      <c r="C4" s="5">
        <v>5.0</v>
      </c>
    </row>
    <row r="5">
      <c r="A5" s="3" t="s">
        <v>45</v>
      </c>
      <c r="B5" s="4" t="s">
        <v>46</v>
      </c>
      <c r="C5" s="5">
        <v>1.5</v>
      </c>
    </row>
    <row r="6">
      <c r="A6" s="3" t="s">
        <v>47</v>
      </c>
      <c r="B6" s="4" t="s">
        <v>48</v>
      </c>
      <c r="C6" s="5">
        <v>3.0</v>
      </c>
    </row>
    <row r="7">
      <c r="A7" s="3" t="s">
        <v>49</v>
      </c>
      <c r="B7" s="4" t="s">
        <v>50</v>
      </c>
      <c r="C7" s="5">
        <v>1000.0</v>
      </c>
    </row>
    <row r="8">
      <c r="A8" s="3" t="s">
        <v>51</v>
      </c>
      <c r="B8" s="4" t="s">
        <v>52</v>
      </c>
      <c r="C8" s="4">
        <v>50.0</v>
      </c>
    </row>
    <row r="9">
      <c r="A9" s="3" t="s">
        <v>53</v>
      </c>
      <c r="B9" s="9" t="s">
        <v>54</v>
      </c>
      <c r="C9" s="9">
        <v>200.0</v>
      </c>
    </row>
    <row r="10">
      <c r="A10" s="3" t="s">
        <v>55</v>
      </c>
      <c r="B10" s="9" t="s">
        <v>56</v>
      </c>
      <c r="C10" s="9">
        <v>30.0</v>
      </c>
    </row>
    <row r="11">
      <c r="A11" s="3" t="s">
        <v>57</v>
      </c>
      <c r="B11" s="9" t="s">
        <v>58</v>
      </c>
      <c r="C11" s="9">
        <v>100.0</v>
      </c>
    </row>
    <row r="12">
      <c r="A12" s="3" t="s">
        <v>59</v>
      </c>
      <c r="B12" s="9" t="s">
        <v>60</v>
      </c>
      <c r="C12" s="9">
        <v>500.0</v>
      </c>
    </row>
    <row r="14">
      <c r="A14" s="11" t="s">
        <v>61</v>
      </c>
      <c r="B14" s="12"/>
      <c r="C14" s="13"/>
    </row>
    <row r="15">
      <c r="A15" s="8" t="s">
        <v>22</v>
      </c>
      <c r="B15" s="8" t="s">
        <v>1</v>
      </c>
      <c r="C15" s="14" t="s">
        <v>23</v>
      </c>
    </row>
    <row r="16">
      <c r="A16" s="3" t="s">
        <v>62</v>
      </c>
      <c r="B16" s="9" t="s">
        <v>63</v>
      </c>
      <c r="C16" s="15">
        <f>C2 * C8</f>
        <v>7500</v>
      </c>
    </row>
    <row r="17">
      <c r="A17" s="3" t="s">
        <v>64</v>
      </c>
      <c r="B17" s="9" t="s">
        <v>65</v>
      </c>
      <c r="C17" s="15">
        <f>C5 * C9 * C10</f>
        <v>9000</v>
      </c>
    </row>
    <row r="18">
      <c r="A18" s="3" t="s">
        <v>66</v>
      </c>
      <c r="B18" s="9" t="s">
        <v>67</v>
      </c>
      <c r="C18" s="15">
        <f>C3 * C11</f>
        <v>200</v>
      </c>
    </row>
    <row r="19">
      <c r="A19" s="3" t="s">
        <v>68</v>
      </c>
      <c r="B19" s="9" t="s">
        <v>69</v>
      </c>
      <c r="C19" s="15">
        <f>C6 * C12</f>
        <v>1500</v>
      </c>
    </row>
    <row r="20">
      <c r="A20" s="3" t="s">
        <v>70</v>
      </c>
      <c r="B20" s="9" t="s">
        <v>71</v>
      </c>
      <c r="C20" s="15">
        <f>C16 + C17 + C18 + C19</f>
        <v>18200</v>
      </c>
    </row>
  </sheetData>
  <mergeCells count="1">
    <mergeCell ref="A14:C14"/>
  </mergeCells>
  <conditionalFormatting sqref="C16">
    <cfRule type="cellIs" dxfId="1" priority="1" operator="greaterThan">
      <formula>10000</formula>
    </cfRule>
  </conditionalFormatting>
  <conditionalFormatting sqref="C16">
    <cfRule type="cellIs" dxfId="3" priority="2" operator="lessThan">
      <formula>10000</formula>
    </cfRule>
  </conditionalFormatting>
  <conditionalFormatting sqref="C17">
    <cfRule type="cellIs" dxfId="1" priority="3" operator="greaterThan">
      <formula>8000</formula>
    </cfRule>
  </conditionalFormatting>
  <conditionalFormatting sqref="C17">
    <cfRule type="cellIs" dxfId="3" priority="4" operator="lessThan">
      <formula>8000</formula>
    </cfRule>
  </conditionalFormatting>
  <conditionalFormatting sqref="C18">
    <cfRule type="cellIs" dxfId="1" priority="5" operator="greaterThan">
      <formula>500</formula>
    </cfRule>
  </conditionalFormatting>
  <conditionalFormatting sqref="C18">
    <cfRule type="cellIs" dxfId="3" priority="6" operator="lessThan">
      <formula>500</formula>
    </cfRule>
  </conditionalFormatting>
  <conditionalFormatting sqref="C19">
    <cfRule type="cellIs" dxfId="1" priority="7" operator="greaterThan">
      <formula>1200</formula>
    </cfRule>
  </conditionalFormatting>
  <conditionalFormatting sqref="C19">
    <cfRule type="cellIs" dxfId="2" priority="8" operator="lessThan">
      <formula>1200</formula>
    </cfRule>
  </conditionalFormatting>
  <conditionalFormatting sqref="C20">
    <cfRule type="cellIs" dxfId="4" priority="9" operator="greaterThan">
      <formula>20000</formula>
    </cfRule>
  </conditionalFormatting>
  <conditionalFormatting sqref="C20">
    <cfRule type="cellIs" dxfId="5" priority="10" operator="lessThan">
      <formula>20000</formula>
    </cfRule>
  </conditionalFormatting>
  <drawing r:id="rId1"/>
</worksheet>
</file>